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Ron Romano\Documents\Flash Drive\Lexar\SafetyNet\Service Company\"/>
    </mc:Choice>
  </mc:AlternateContent>
  <xr:revisionPtr revIDLastSave="0" documentId="13_ncr:1_{58CACCF4-00D2-4D09-99CB-91AF503CBED1}" xr6:coauthVersionLast="36" xr6:coauthVersionMax="36" xr10:uidLastSave="{00000000-0000-0000-0000-000000000000}"/>
  <bookViews>
    <workbookView xWindow="0" yWindow="0" windowWidth="15570" windowHeight="12240" xr2:uid="{00000000-000D-0000-FFFF-FFFF00000000}"/>
  </bookViews>
  <sheets>
    <sheet name="Sales Invoice" sheetId="1" r:id="rId1"/>
  </sheets>
  <definedNames>
    <definedName name="_xlnm.Print_Area" localSheetId="0">'Sales Invoice'!$A$1:$I$49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20" i="1" l="1"/>
  <c r="I19" i="1"/>
  <c r="I29" i="1" l="1"/>
  <c r="I28" i="1"/>
  <c r="I33" i="1"/>
  <c r="I25" i="1"/>
  <c r="I27" i="1"/>
  <c r="I26" i="1"/>
  <c r="I23" i="1"/>
  <c r="I22" i="1"/>
  <c r="I21" i="1"/>
  <c r="I18" i="1"/>
  <c r="F36" i="1" l="1"/>
  <c r="F33" i="1"/>
  <c r="G35" i="1"/>
  <c r="G33" i="1"/>
  <c r="G36" i="1"/>
  <c r="G34" i="1"/>
  <c r="G32" i="1"/>
  <c r="H36" i="1"/>
  <c r="H34" i="1"/>
  <c r="H35" i="1"/>
  <c r="F32" i="1"/>
  <c r="F35" i="1"/>
  <c r="E33" i="1"/>
  <c r="E34" i="1"/>
  <c r="E36" i="1"/>
  <c r="E32" i="1"/>
  <c r="E35" i="1"/>
  <c r="E31" i="1"/>
  <c r="I34" i="1"/>
  <c r="I35" i="1"/>
  <c r="I36" i="1"/>
  <c r="I40" i="1"/>
  <c r="I42" i="1" l="1"/>
  <c r="I43" i="1" l="1"/>
  <c r="I44" i="1" s="1"/>
</calcChain>
</file>

<file path=xl/sharedStrings.xml><?xml version="1.0" encoding="utf-8"?>
<sst xmlns="http://schemas.openxmlformats.org/spreadsheetml/2006/main" count="77" uniqueCount="70">
  <si>
    <t>Date:</t>
  </si>
  <si>
    <t>Customer ID:</t>
  </si>
  <si>
    <t>Payment Terms</t>
  </si>
  <si>
    <t>Item #</t>
  </si>
  <si>
    <t>Discount</t>
  </si>
  <si>
    <t>Line Total</t>
  </si>
  <si>
    <t>Subtotal</t>
  </si>
  <si>
    <t>Sales Tax</t>
  </si>
  <si>
    <t>Total</t>
  </si>
  <si>
    <t xml:space="preserve">
Thank you for your business!</t>
  </si>
  <si>
    <t>Bill To:</t>
  </si>
  <si>
    <t>Tax ID# 26-1890855</t>
  </si>
  <si>
    <t>866-918-8546, info@safetynetamerica.com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</si>
  <si>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color rgb="FF002060"/>
        <rFont val="Palatino Linotype"/>
        <family val="1"/>
        <scheme val="minor"/>
      </rPr>
      <t>8050 Beckett Center Drive, Suite 104                                    West Chester, OH  45069</t>
    </r>
  </si>
  <si>
    <t>SN91118</t>
  </si>
  <si>
    <t xml:space="preserve">Service Order #:   </t>
  </si>
  <si>
    <t>Service Date</t>
  </si>
  <si>
    <t>Prepay</t>
  </si>
  <si>
    <t>Service Location:</t>
  </si>
  <si>
    <t>Halo Mist</t>
  </si>
  <si>
    <t>Aquaox 525</t>
  </si>
  <si>
    <t>Aquaox 112</t>
  </si>
  <si>
    <t>Aquaox 275</t>
  </si>
  <si>
    <t>Penetrexx</t>
  </si>
  <si>
    <t>Aquaox 122</t>
  </si>
  <si>
    <t xml:space="preserve">Qty </t>
  </si>
  <si>
    <t>Solution Used During Service</t>
  </si>
  <si>
    <t xml:space="preserve">   Solution Used During Service</t>
  </si>
  <si>
    <t>Per Minute</t>
  </si>
  <si>
    <t>Unit Price per oz</t>
  </si>
  <si>
    <t>Price</t>
  </si>
  <si>
    <t>Service Charge</t>
  </si>
  <si>
    <t>Chemical Use</t>
  </si>
  <si>
    <t>Service Charges</t>
  </si>
  <si>
    <t>Per Hour Service Charge</t>
  </si>
  <si>
    <t>Service Tech:</t>
  </si>
  <si>
    <t>Jake/Trent</t>
  </si>
  <si>
    <t>Service Requested</t>
  </si>
  <si>
    <t>Requested Date</t>
  </si>
  <si>
    <t>Payment Method</t>
  </si>
  <si>
    <t>Customer #</t>
  </si>
  <si>
    <t>Travel Time</t>
  </si>
  <si>
    <t>Per Hour Travel Charge</t>
  </si>
  <si>
    <t>Milage</t>
  </si>
  <si>
    <t>Mileage</t>
  </si>
  <si>
    <t>.54.5</t>
  </si>
  <si>
    <t>Service Order Worksheet</t>
  </si>
  <si>
    <t>Breakdown</t>
  </si>
  <si>
    <t>Terminal Clean</t>
  </si>
  <si>
    <t>Terminal Clean Charge</t>
  </si>
  <si>
    <t>Aquaox 275 + Penetrex Treatment</t>
  </si>
  <si>
    <t>AQ 275+Penetrexx</t>
  </si>
  <si>
    <t>AQ 525 + Penetrexx</t>
  </si>
  <si>
    <t>Halo + Penetrex</t>
  </si>
  <si>
    <t>Aquaox 525 + Penetrex Treatment</t>
  </si>
  <si>
    <t>Halo + Penetrexx Treatment</t>
  </si>
  <si>
    <t>Aquaox 275 + Penetrex + Halo Treatment</t>
  </si>
  <si>
    <t>Aquaox 525 + Halo + Penetrex Treatment</t>
  </si>
  <si>
    <t>AQ 275+Penetrexx+Halo</t>
  </si>
  <si>
    <t>AQ 525+Penetrexx+Halo</t>
  </si>
  <si>
    <t>Minutes/Oz</t>
  </si>
  <si>
    <t>Aquaox Charge</t>
  </si>
  <si>
    <t>Penetrex Charge</t>
  </si>
  <si>
    <t>Halo Charge</t>
  </si>
  <si>
    <t>Per Hour  Hallway TC Charge</t>
  </si>
  <si>
    <t>Per Hour Room TC Charge</t>
  </si>
  <si>
    <t>Hallway T.C. Clean</t>
  </si>
  <si>
    <t>Room T.C. Clean</t>
  </si>
  <si>
    <t>Pick The Correct Line!</t>
  </si>
  <si>
    <t>10% Discount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</si>
</sst>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m/d/yy;@"/>
    <numFmt numFmtId="166" formatCode="&quot;$&quot;#,##0.00"/>
  </numFmts>
  <fonts count="19" x14ac:knownFonts="1">
    <font>
      <sz val="10"/>
      <name val="Arial"/>
    </font>
    <font>
      <sz val="8"/>
      <name val="Arial"/>
      <family val="2"/>
    </font>
    <font>
      <sz val="12"/>
      <color theme="1" tint="0.249977111117893"/>
      <name val="Palatino Linotype"/>
      <family val="1"/>
      <scheme val="minor"/>
    </font>
    <font>
      <sz val="10"/>
      <color theme="1" tint="0.249977111117893"/>
      <name val="Palatino Linotype"/>
      <family val="1"/>
      <scheme val="minor"/>
    </font>
    <font>
      <sz val="8"/>
      <color theme="1" tint="0.249977111117893"/>
      <name val="Palatino Linotype"/>
      <family val="1"/>
      <scheme val="minor"/>
    </font>
    <font>
      <sz val="7.5"/>
      <color theme="1" tint="0.249977111117893"/>
      <name val="Palatino Linotype"/>
      <family val="1"/>
      <scheme val="minor"/>
    </font>
    <font>
      <i/>
      <sz val="7"/>
      <color theme="1" tint="0.249977111117893"/>
      <name val="Palatino Linotype"/>
      <family val="1"/>
      <scheme val="minor"/>
    </font>
    <font>
      <b/>
      <sz val="8"/>
      <color theme="1" tint="0.249977111117893"/>
      <name val="Palatino Linotype"/>
      <family val="1"/>
      <scheme val="minor"/>
    </font>
    <font>
      <sz val="9"/>
      <color theme="1" tint="0.249977111117893"/>
      <name val="Palatino Linotype"/>
      <family val="1"/>
      <scheme val="minor"/>
    </font>
    <font>
      <b/>
      <sz val="10"/>
      <color theme="1" tint="0.249977111117893"/>
      <name val="Palatino Linotype"/>
      <family val="1"/>
      <scheme val="minor"/>
    </font>
    <font>
      <sz val="8"/>
      <color theme="1" tint="0.249977111117893"/>
      <name val="Palatino Linotype"/>
      <family val="1"/>
      <scheme val="major"/>
    </font>
    <font>
      <b/>
      <sz val="8"/>
      <color theme="0"/>
      <name val="Palatino Linotype"/>
      <family val="1"/>
      <scheme val="major"/>
    </font>
    <font>
      <b/>
      <sz val="9"/>
      <color theme="0"/>
      <name val="Palatino Linotype"/>
      <family val="1"/>
      <scheme val="major"/>
    </font>
    <font>
      <sz val="8"/>
      <color theme="6"/>
      <name val="Palatino Linotype"/>
      <family val="1"/>
      <scheme val="minor"/>
    </font>
    <font>
      <u/>
      <sz val="10"/>
      <color theme="10"/>
      <name val="Arial"/>
      <family val="2"/>
    </font>
    <font>
      <sz val="8"/>
      <name val="Palatino Linotype"/>
      <family val="1"/>
      <scheme val="major"/>
    </font>
    <font>
      <sz val="12"/>
      <color rgb="FF002060"/>
      <name val="Palatino Linotype"/>
      <family val="1"/>
      <scheme val="minor"/>
    </font>
    <font>
      <sz val="7.5"/>
      <color rgb="FF002060"/>
      <name val="Palatino Linotype"/>
      <family val="1"/>
      <scheme val="minor"/>
    </font>
    <font>
      <i/>
      <sz val="38"/>
      <color rgb="FFFE943C"/>
      <name val="Palatino Linotype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E943C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theme="6" tint="0.59996337778862885"/>
      </left>
      <right style="thin">
        <color theme="6" tint="0.59996337778862885"/>
      </right>
      <top style="thin">
        <color theme="6" tint="0.59996337778862885"/>
      </top>
      <bottom style="thin">
        <color theme="6" tint="0.59996337778862885"/>
      </bottom>
      <diagonal/>
    </border>
    <border>
      <left style="thin">
        <color theme="6" tint="0.59996337778862885"/>
      </left>
      <right/>
      <top style="thin">
        <color theme="6" tint="0.59996337778862885"/>
      </top>
      <bottom style="thin">
        <color theme="6" tint="0.59996337778862885"/>
      </bottom>
      <diagonal/>
    </border>
    <border>
      <left/>
      <right style="thin">
        <color theme="6" tint="0.59996337778862885"/>
      </right>
      <top style="thin">
        <color theme="6" tint="0.59996337778862885"/>
      </top>
      <bottom style="thin">
        <color theme="6" tint="0.59996337778862885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99">
    <xf numFmtId="0" fontId="0" fillId="0" borderId="0" xfId="0"/>
    <xf numFmtId="0" fontId="3" fillId="0" borderId="0" xfId="0" applyFont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4" fillId="0" borderId="0" xfId="0" applyFont="1" applyAlignment="1">
      <alignment horizontal="left"/>
    </xf>
    <xf numFmtId="164" fontId="4" fillId="0" borderId="0" xfId="0" applyNumberFormat="1" applyFont="1" applyAlignment="1">
      <alignment horizontal="left"/>
    </xf>
    <xf numFmtId="0" fontId="6" fillId="0" borderId="0" xfId="0" applyFont="1" applyBorder="1" applyAlignment="1">
      <alignment vertical="center"/>
    </xf>
    <xf numFmtId="0" fontId="4" fillId="0" borderId="0" xfId="0" applyFont="1"/>
    <xf numFmtId="0" fontId="4" fillId="0" borderId="0" xfId="0" applyFont="1" applyAlignment="1"/>
    <xf numFmtId="0" fontId="4" fillId="0" borderId="0" xfId="0" applyFont="1" applyAlignment="1">
      <alignment vertical="top"/>
    </xf>
    <xf numFmtId="0" fontId="4" fillId="0" borderId="0" xfId="0" applyFont="1" applyBorder="1" applyAlignment="1">
      <alignment horizontal="left"/>
    </xf>
    <xf numFmtId="0" fontId="4" fillId="2" borderId="0" xfId="0" applyFont="1" applyFill="1" applyBorder="1" applyAlignment="1">
      <alignment vertical="center" wrapText="1"/>
    </xf>
    <xf numFmtId="0" fontId="4" fillId="0" borderId="0" xfId="0" applyNumberFormat="1" applyFont="1" applyFill="1" applyBorder="1" applyAlignment="1"/>
    <xf numFmtId="0" fontId="4" fillId="0" borderId="0" xfId="0" applyFont="1" applyFill="1" applyBorder="1" applyAlignment="1"/>
    <xf numFmtId="0" fontId="8" fillId="2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/>
    <xf numFmtId="0" fontId="10" fillId="0" borderId="0" xfId="0" applyFont="1" applyFill="1" applyBorder="1" applyAlignment="1">
      <alignment horizontal="right"/>
    </xf>
    <xf numFmtId="0" fontId="4" fillId="2" borderId="1" xfId="0" applyNumberFormat="1" applyFont="1" applyFill="1" applyBorder="1" applyAlignment="1">
      <alignment horizontal="left" vertical="center" indent="1"/>
    </xf>
    <xf numFmtId="0" fontId="4" fillId="2" borderId="1" xfId="0" applyFont="1" applyFill="1" applyBorder="1" applyAlignment="1">
      <alignment horizontal="left" vertical="center" indent="1"/>
    </xf>
    <xf numFmtId="165" fontId="4" fillId="2" borderId="1" xfId="0" applyNumberFormat="1" applyFont="1" applyFill="1" applyBorder="1" applyAlignment="1">
      <alignment horizontal="left" vertical="center" indent="1"/>
    </xf>
    <xf numFmtId="44" fontId="4" fillId="2" borderId="1" xfId="0" applyNumberFormat="1" applyFont="1" applyFill="1" applyBorder="1" applyAlignment="1">
      <alignment horizontal="right" vertical="center" indent="1"/>
    </xf>
    <xf numFmtId="43" fontId="4" fillId="2" borderId="1" xfId="0" applyNumberFormat="1" applyFont="1" applyFill="1" applyBorder="1" applyAlignment="1">
      <alignment horizontal="right" vertical="center" indent="1"/>
    </xf>
    <xf numFmtId="0" fontId="4" fillId="0" borderId="1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Alignment="1">
      <alignment horizontal="left"/>
    </xf>
    <xf numFmtId="1" fontId="4" fillId="2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1" xfId="0" applyNumberFormat="1" applyFont="1" applyFill="1" applyBorder="1" applyAlignment="1">
      <alignment horizontal="center" vertical="center"/>
    </xf>
    <xf numFmtId="166" fontId="4" fillId="2" borderId="1" xfId="0" applyNumberFormat="1" applyFont="1" applyFill="1" applyBorder="1" applyAlignment="1">
      <alignment horizontal="right" vertical="center" indent="1"/>
    </xf>
    <xf numFmtId="0" fontId="11" fillId="3" borderId="1" xfId="0" applyFont="1" applyFill="1" applyBorder="1" applyAlignment="1">
      <alignment horizontal="center"/>
    </xf>
    <xf numFmtId="165" fontId="12" fillId="3" borderId="1" xfId="0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4" fillId="4" borderId="1" xfId="0" applyNumberFormat="1" applyFont="1" applyFill="1" applyBorder="1" applyAlignment="1">
      <alignment horizontal="center" vertical="center"/>
    </xf>
    <xf numFmtId="166" fontId="4" fillId="4" borderId="1" xfId="0" applyNumberFormat="1" applyFont="1" applyFill="1" applyBorder="1" applyAlignment="1">
      <alignment horizontal="right" vertical="center" indent="1"/>
    </xf>
    <xf numFmtId="44" fontId="4" fillId="4" borderId="1" xfId="0" applyNumberFormat="1" applyFont="1" applyFill="1" applyBorder="1" applyAlignment="1">
      <alignment horizontal="right" vertical="center" indent="1"/>
    </xf>
    <xf numFmtId="0" fontId="4" fillId="4" borderId="1" xfId="0" applyNumberFormat="1" applyFont="1" applyFill="1" applyBorder="1" applyAlignment="1">
      <alignment horizontal="left" vertical="center" indent="1"/>
    </xf>
    <xf numFmtId="43" fontId="4" fillId="4" borderId="1" xfId="0" applyNumberFormat="1" applyFont="1" applyFill="1" applyBorder="1" applyAlignment="1">
      <alignment horizontal="right" vertical="center" indent="1"/>
    </xf>
    <xf numFmtId="44" fontId="7" fillId="4" borderId="1" xfId="0" applyNumberFormat="1" applyFont="1" applyFill="1" applyBorder="1" applyAlignment="1">
      <alignment horizontal="right" vertical="center" indent="1"/>
    </xf>
    <xf numFmtId="4" fontId="4" fillId="2" borderId="1" xfId="0" applyNumberFormat="1" applyFont="1" applyFill="1" applyBorder="1" applyAlignment="1">
      <alignment horizontal="right" vertical="center" indent="1"/>
    </xf>
    <xf numFmtId="0" fontId="4" fillId="4" borderId="2" xfId="0" applyFont="1" applyFill="1" applyBorder="1" applyAlignment="1">
      <alignment horizontal="left" vertical="center" wrapText="1" indent="1"/>
    </xf>
    <xf numFmtId="0" fontId="4" fillId="4" borderId="3" xfId="0" applyFont="1" applyFill="1" applyBorder="1" applyAlignment="1">
      <alignment horizontal="left" vertical="center" wrapText="1" indent="1"/>
    </xf>
    <xf numFmtId="0" fontId="11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right"/>
    </xf>
    <xf numFmtId="0" fontId="4" fillId="4" borderId="2" xfId="0" applyFont="1" applyFill="1" applyBorder="1" applyAlignment="1">
      <alignment horizontal="left" vertical="center" wrapText="1" indent="1"/>
    </xf>
    <xf numFmtId="0" fontId="4" fillId="4" borderId="3" xfId="0" applyFont="1" applyFill="1" applyBorder="1" applyAlignment="1">
      <alignment horizontal="left" vertical="center" wrapText="1" indent="1"/>
    </xf>
    <xf numFmtId="0" fontId="4" fillId="0" borderId="0" xfId="0" applyFont="1" applyAlignment="1">
      <alignment horizontal="left"/>
    </xf>
    <xf numFmtId="0" fontId="2" fillId="0" borderId="0" xfId="0" applyFont="1" applyBorder="1" applyAlignment="1">
      <alignment horizontal="left" wrapText="1"/>
    </xf>
    <xf numFmtId="0" fontId="17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15" fillId="0" borderId="0" xfId="1" applyFont="1" applyAlignment="1">
      <alignment horizontal="left"/>
    </xf>
    <xf numFmtId="0" fontId="15" fillId="0" borderId="0" xfId="0" applyFont="1" applyAlignment="1">
      <alignment horizontal="left"/>
    </xf>
    <xf numFmtId="0" fontId="4" fillId="2" borderId="2" xfId="0" applyFont="1" applyFill="1" applyBorder="1" applyAlignment="1">
      <alignment horizontal="left" vertical="center" wrapText="1" indent="1"/>
    </xf>
    <xf numFmtId="0" fontId="4" fillId="2" borderId="3" xfId="0" applyFont="1" applyFill="1" applyBorder="1" applyAlignment="1">
      <alignment horizontal="left" vertical="center" wrapText="1" indent="1"/>
    </xf>
    <xf numFmtId="0" fontId="4" fillId="2" borderId="1" xfId="0" applyFont="1" applyFill="1" applyBorder="1" applyAlignment="1">
      <alignment horizontal="left" vertical="center" wrapText="1" indent="1"/>
    </xf>
    <xf numFmtId="2" fontId="4" fillId="2" borderId="0" xfId="0" applyNumberFormat="1" applyFont="1" applyFill="1" applyBorder="1" applyAlignment="1"/>
    <xf numFmtId="0" fontId="4" fillId="4" borderId="2" xfId="0" applyFont="1" applyFill="1" applyBorder="1" applyAlignment="1">
      <alignment horizontal="left" vertical="center" wrapText="1"/>
    </xf>
    <xf numFmtId="0" fontId="4" fillId="4" borderId="3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 wrapText="1" indent="1"/>
    </xf>
    <xf numFmtId="0" fontId="0" fillId="4" borderId="3" xfId="0" applyFill="1" applyBorder="1" applyAlignment="1">
      <alignment horizontal="left" indent="1"/>
    </xf>
    <xf numFmtId="0" fontId="4" fillId="0" borderId="0" xfId="0" applyNumberFormat="1" applyFont="1" applyFill="1" applyBorder="1" applyAlignment="1"/>
    <xf numFmtId="0" fontId="4" fillId="0" borderId="0" xfId="0" applyFont="1" applyFill="1" applyBorder="1" applyAlignment="1"/>
    <xf numFmtId="44" fontId="10" fillId="0" borderId="0" xfId="0" applyNumberFormat="1" applyFont="1" applyFill="1" applyBorder="1" applyAlignment="1">
      <alignment horizontal="right"/>
    </xf>
    <xf numFmtId="2" fontId="12" fillId="3" borderId="1" xfId="0" applyNumberFormat="1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left" indent="1"/>
    </xf>
    <xf numFmtId="0" fontId="4" fillId="0" borderId="2" xfId="0" applyFont="1" applyFill="1" applyBorder="1" applyAlignment="1">
      <alignment horizontal="left" vertical="center" wrapText="1" indent="1"/>
    </xf>
    <xf numFmtId="0" fontId="4" fillId="0" borderId="3" xfId="0" applyFont="1" applyFill="1" applyBorder="1" applyAlignment="1">
      <alignment horizontal="left" vertical="center" wrapText="1" indent="1"/>
    </xf>
    <xf numFmtId="0" fontId="4" fillId="0" borderId="1" xfId="0" applyNumberFormat="1" applyFont="1" applyFill="1" applyBorder="1" applyAlignment="1">
      <alignment horizontal="left" vertical="center" indent="1"/>
    </xf>
    <xf numFmtId="0" fontId="4" fillId="0" borderId="2" xfId="0" applyFont="1" applyFill="1" applyBorder="1" applyAlignment="1">
      <alignment horizontal="left" vertical="center" wrapText="1" indent="1"/>
    </xf>
    <xf numFmtId="0" fontId="4" fillId="0" borderId="3" xfId="0" applyFont="1" applyFill="1" applyBorder="1" applyAlignment="1">
      <alignment horizontal="left" vertical="center" wrapText="1" indent="1"/>
    </xf>
    <xf numFmtId="43" fontId="4" fillId="0" borderId="1" xfId="0" applyNumberFormat="1" applyFont="1" applyFill="1" applyBorder="1" applyAlignment="1">
      <alignment horizontal="right" vertical="center" indent="1"/>
    </xf>
    <xf numFmtId="44" fontId="4" fillId="0" borderId="1" xfId="0" applyNumberFormat="1" applyFont="1" applyFill="1" applyBorder="1" applyAlignment="1">
      <alignment horizontal="right" vertical="center" indent="1"/>
    </xf>
    <xf numFmtId="0" fontId="3" fillId="0" borderId="0" xfId="0" applyFont="1" applyFill="1"/>
    <xf numFmtId="0" fontId="4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2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2" fontId="12" fillId="3" borderId="1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righ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0C0C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E3EDED"/>
      <rgbColor rgb="00D6DCE0"/>
      <rgbColor rgb="00CCFFCC"/>
      <rgbColor rgb="00FFFF99"/>
      <rgbColor rgb="009DBEC3"/>
      <rgbColor rgb="00FF99CC"/>
      <rgbColor rgb="00EDF3F3"/>
      <rgbColor rgb="00FFCC99"/>
      <rgbColor rgb="003366FF"/>
      <rgbColor rgb="0033CCCC"/>
      <rgbColor rgb="0099CC00"/>
      <rgbColor rgb="00FFCC00"/>
      <rgbColor rgb="00FF9900"/>
      <rgbColor rgb="00FF6600"/>
      <rgbColor rgb="00969696"/>
      <rgbColor rgb="00969696"/>
      <rgbColor rgb="00003366"/>
      <rgbColor rgb="00339966"/>
      <rgbColor rgb="00003300"/>
      <rgbColor rgb="00333300"/>
      <rgbColor rgb="00993300"/>
      <rgbColor rgb="004B7279"/>
      <rgbColor rgb="00969696"/>
      <rgbColor rgb="00333333"/>
    </indexedColors>
    <mruColors>
      <color rgb="FFFE94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20411</xdr:rowOff>
    </xdr:from>
    <xdr:to>
      <xdr:col>1</xdr:col>
      <xdr:colOff>683803</xdr:colOff>
      <xdr:row>2</xdr:row>
      <xdr:rowOff>312965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98420F9-D436-4EBB-ACAD-0D5FDD8941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0411"/>
          <a:ext cx="1588678" cy="9729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ivic">
      <a:dk1>
        <a:sysClr val="windowText" lastClr="000000"/>
      </a:dk1>
      <a:lt1>
        <a:sysClr val="window" lastClr="FFFFFF"/>
      </a:lt1>
      <a:dk2>
        <a:srgbClr val="646B86"/>
      </a:dk2>
      <a:lt2>
        <a:srgbClr val="C5D1D7"/>
      </a:lt2>
      <a:accent1>
        <a:srgbClr val="D16349"/>
      </a:accent1>
      <a:accent2>
        <a:srgbClr val="CCB400"/>
      </a:accent2>
      <a:accent3>
        <a:srgbClr val="8CADAE"/>
      </a:accent3>
      <a:accent4>
        <a:srgbClr val="8C7B70"/>
      </a:accent4>
      <a:accent5>
        <a:srgbClr val="8FB08C"/>
      </a:accent5>
      <a:accent6>
        <a:srgbClr val="D19049"/>
      </a:accent6>
      <a:hlink>
        <a:srgbClr val="00A3D6"/>
      </a:hlink>
      <a:folHlink>
        <a:srgbClr val="694F07"/>
      </a:folHlink>
    </a:clrScheme>
    <a:fontScheme name="Simple Blue">
      <a:majorFont>
        <a:latin typeface="Palatino Linotype"/>
        <a:ea typeface=""/>
        <a:cs typeface=""/>
      </a:majorFont>
      <a:minorFont>
        <a:latin typeface="Palatino Linotype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50"/>
  <sheetViews>
    <sheetView showGridLines="0" tabSelected="1" topLeftCell="A22" zoomScale="140" zoomScaleNormal="140" zoomScalePageLayoutView="140" workbookViewId="0">
      <selection activeCell="A42" sqref="A42:E44"/>
    </sheetView>
  </sheetViews>
  <sheetFormatPr defaultColWidth="9.140625" defaultRowHeight="15" x14ac:dyDescent="0.3"/>
  <cols>
    <col min="1" max="1" width="13.5703125" style="96" customWidth="1"/>
    <col min="2" max="2" width="19.5703125" style="1" customWidth="1"/>
    <col min="3" max="3" width="14.7109375" style="1" customWidth="1"/>
    <col min="4" max="4" width="13.28515625" style="1" customWidth="1"/>
    <col min="5" max="5" width="13.7109375" style="1" customWidth="1"/>
    <col min="6" max="8" width="15.28515625" style="1" customWidth="1"/>
    <col min="9" max="9" width="15.28515625" style="1" bestFit="1" customWidth="1"/>
    <col min="10" max="16384" width="9.140625" style="1"/>
  </cols>
  <sheetData>
    <row r="1" spans="1:9" ht="48" customHeight="1" x14ac:dyDescent="1">
      <c r="A1" s="86"/>
      <c r="B1" s="50" t="s">
        <v>46</v>
      </c>
      <c r="C1" s="50"/>
      <c r="D1" s="50"/>
      <c r="E1" s="50"/>
      <c r="F1" s="50"/>
      <c r="G1" s="50"/>
      <c r="H1" s="50"/>
      <c r="I1" s="50"/>
    </row>
    <row r="2" spans="1:9" ht="5.25" customHeight="1" x14ac:dyDescent="0.35">
      <c r="A2" s="86"/>
      <c r="B2" s="2"/>
      <c r="C2" s="2"/>
      <c r="D2" s="3"/>
      <c r="E2" s="4"/>
      <c r="F2" s="5"/>
      <c r="G2" s="5"/>
      <c r="H2" s="5"/>
    </row>
    <row r="3" spans="1:9" ht="57.95" customHeight="1" x14ac:dyDescent="0.35">
      <c r="A3" s="54" t="s">
        <v>13</v>
      </c>
      <c r="B3" s="54"/>
      <c r="C3" s="54"/>
      <c r="D3" s="3"/>
      <c r="F3" s="18" t="s">
        <v>0</v>
      </c>
      <c r="G3" s="18"/>
      <c r="H3" s="18"/>
      <c r="I3" s="5">
        <v>43354</v>
      </c>
    </row>
    <row r="4" spans="1:9" ht="14.1" customHeight="1" x14ac:dyDescent="0.3">
      <c r="A4" s="55" t="s">
        <v>12</v>
      </c>
      <c r="B4" s="56"/>
      <c r="C4" s="56"/>
      <c r="D4" s="6"/>
      <c r="F4" s="18" t="s">
        <v>15</v>
      </c>
      <c r="G4" s="18"/>
      <c r="H4" s="18"/>
      <c r="I4" s="27" t="s">
        <v>14</v>
      </c>
    </row>
    <row r="5" spans="1:9" s="7" customFormat="1" ht="14.1" customHeight="1" x14ac:dyDescent="0.3">
      <c r="A5" s="56"/>
      <c r="B5" s="56"/>
      <c r="C5" s="56"/>
      <c r="F5" s="18" t="s">
        <v>1</v>
      </c>
      <c r="G5" s="18"/>
      <c r="H5" s="18"/>
      <c r="I5" s="4"/>
    </row>
    <row r="6" spans="1:9" s="7" customFormat="1" ht="14.1" customHeight="1" x14ac:dyDescent="0.3">
      <c r="A6" s="87"/>
      <c r="F6" s="8"/>
      <c r="G6" s="8"/>
      <c r="H6" s="8"/>
    </row>
    <row r="7" spans="1:9" s="7" customFormat="1" ht="14.1" customHeight="1" x14ac:dyDescent="0.3">
      <c r="A7" s="87"/>
      <c r="F7" s="9"/>
      <c r="G7" s="9"/>
      <c r="H7" s="9"/>
    </row>
    <row r="8" spans="1:9" s="7" customFormat="1" ht="14.1" customHeight="1" x14ac:dyDescent="0.3">
      <c r="A8" s="88" t="s">
        <v>10</v>
      </c>
      <c r="B8" s="53"/>
      <c r="C8" s="53"/>
      <c r="D8" s="19" t="s">
        <v>18</v>
      </c>
      <c r="E8" s="53"/>
      <c r="F8" s="53"/>
      <c r="G8" s="45"/>
      <c r="H8" s="45"/>
    </row>
    <row r="9" spans="1:9" s="7" customFormat="1" ht="14.1" customHeight="1" x14ac:dyDescent="0.3">
      <c r="A9" s="89"/>
      <c r="B9" s="29"/>
      <c r="C9" s="29"/>
      <c r="D9" s="8"/>
      <c r="E9" s="53"/>
      <c r="F9" s="53"/>
      <c r="G9" s="45"/>
      <c r="H9" s="45"/>
    </row>
    <row r="10" spans="1:9" s="7" customFormat="1" ht="14.1" customHeight="1" x14ac:dyDescent="0.3">
      <c r="A10" s="87"/>
      <c r="B10" s="29"/>
      <c r="C10" s="29"/>
      <c r="D10" s="8"/>
      <c r="E10" s="53"/>
      <c r="F10" s="53"/>
      <c r="G10" s="45"/>
      <c r="H10" s="45"/>
    </row>
    <row r="11" spans="1:9" s="7" customFormat="1" ht="14.1" customHeight="1" x14ac:dyDescent="0.3">
      <c r="A11" s="87"/>
      <c r="B11" s="29"/>
      <c r="C11" s="29"/>
      <c r="D11" s="4"/>
      <c r="E11" s="53"/>
      <c r="F11" s="53"/>
      <c r="G11" s="45"/>
      <c r="H11" s="45"/>
    </row>
    <row r="12" spans="1:9" s="7" customFormat="1" ht="14.1" customHeight="1" x14ac:dyDescent="0.3">
      <c r="A12" s="87"/>
      <c r="B12" s="4"/>
      <c r="C12" s="4"/>
      <c r="D12" s="8"/>
      <c r="E12" s="57"/>
      <c r="F12" s="58"/>
      <c r="G12" s="46"/>
      <c r="H12" s="46"/>
    </row>
    <row r="13" spans="1:9" s="7" customFormat="1" ht="14.1" customHeight="1" x14ac:dyDescent="0.3">
      <c r="A13" s="90"/>
      <c r="B13" s="10"/>
      <c r="C13" s="10"/>
      <c r="D13" s="10"/>
      <c r="E13" s="10"/>
      <c r="F13" s="10"/>
      <c r="G13" s="10"/>
      <c r="H13" s="10"/>
    </row>
    <row r="14" spans="1:9" ht="15" customHeight="1" x14ac:dyDescent="0.3">
      <c r="A14" s="32" t="s">
        <v>35</v>
      </c>
      <c r="B14" s="32" t="s">
        <v>37</v>
      </c>
      <c r="C14" s="32" t="s">
        <v>2</v>
      </c>
      <c r="D14" s="32" t="s">
        <v>39</v>
      </c>
      <c r="E14" s="32" t="s">
        <v>40</v>
      </c>
      <c r="F14" s="32" t="s">
        <v>38</v>
      </c>
      <c r="G14" s="32"/>
      <c r="H14" s="32"/>
      <c r="I14" s="32" t="s">
        <v>16</v>
      </c>
    </row>
    <row r="15" spans="1:9" ht="15" customHeight="1" x14ac:dyDescent="0.3">
      <c r="A15" s="91" t="s">
        <v>36</v>
      </c>
      <c r="B15" s="21"/>
      <c r="C15" s="21" t="s">
        <v>17</v>
      </c>
      <c r="D15" s="22"/>
      <c r="E15" s="23"/>
      <c r="F15" s="21"/>
      <c r="G15" s="21"/>
      <c r="H15" s="21"/>
      <c r="I15" s="23"/>
    </row>
    <row r="16" spans="1:9" ht="15" customHeight="1" x14ac:dyDescent="0.3">
      <c r="A16" s="62"/>
      <c r="B16" s="62"/>
      <c r="C16" s="62"/>
      <c r="D16" s="62"/>
      <c r="E16" s="62"/>
      <c r="F16" s="62"/>
      <c r="G16" s="62"/>
      <c r="H16" s="62"/>
      <c r="I16" s="62"/>
    </row>
    <row r="17" spans="1:9" ht="15" customHeight="1" x14ac:dyDescent="0.3">
      <c r="A17" s="73" t="s">
        <v>60</v>
      </c>
      <c r="B17" s="33" t="s">
        <v>3</v>
      </c>
      <c r="C17" s="67" t="s">
        <v>32</v>
      </c>
      <c r="D17" s="67"/>
      <c r="E17" s="34" t="s">
        <v>29</v>
      </c>
      <c r="F17" s="34" t="s">
        <v>28</v>
      </c>
      <c r="G17" s="44"/>
      <c r="H17" s="44"/>
      <c r="I17" s="34" t="s">
        <v>5</v>
      </c>
    </row>
    <row r="18" spans="1:9" ht="18" customHeight="1" x14ac:dyDescent="0.3">
      <c r="A18" s="74">
        <v>12</v>
      </c>
      <c r="B18" s="35" t="s">
        <v>19</v>
      </c>
      <c r="C18" s="63" t="s">
        <v>27</v>
      </c>
      <c r="D18" s="64"/>
      <c r="E18" s="36">
        <v>0.84</v>
      </c>
      <c r="F18" s="37">
        <v>1.43</v>
      </c>
      <c r="G18" s="37"/>
      <c r="H18" s="37"/>
      <c r="I18" s="37">
        <f>SUM(A18*F18)</f>
        <v>17.16</v>
      </c>
    </row>
    <row r="19" spans="1:9" ht="18" customHeight="1" x14ac:dyDescent="0.3">
      <c r="A19" s="75"/>
      <c r="B19" s="30" t="s">
        <v>21</v>
      </c>
      <c r="C19" s="65" t="s">
        <v>27</v>
      </c>
      <c r="D19" s="66"/>
      <c r="E19" s="31">
        <v>0.24</v>
      </c>
      <c r="F19" s="24"/>
      <c r="G19" s="24"/>
      <c r="H19" s="24"/>
      <c r="I19" s="37">
        <f>SUM(A19*E19)</f>
        <v>0</v>
      </c>
    </row>
    <row r="20" spans="1:9" ht="15" customHeight="1" x14ac:dyDescent="0.3">
      <c r="A20" s="74"/>
      <c r="B20" s="35" t="s">
        <v>24</v>
      </c>
      <c r="C20" s="63" t="s">
        <v>27</v>
      </c>
      <c r="D20" s="64"/>
      <c r="E20" s="36">
        <v>0.28000000000000003</v>
      </c>
      <c r="F20" s="37"/>
      <c r="G20" s="37"/>
      <c r="H20" s="37"/>
      <c r="I20" s="37">
        <f>SUM(A20*E20)</f>
        <v>0</v>
      </c>
    </row>
    <row r="21" spans="1:9" ht="15" customHeight="1" x14ac:dyDescent="0.3">
      <c r="A21" s="75"/>
      <c r="B21" s="26" t="s">
        <v>22</v>
      </c>
      <c r="C21" s="65" t="s">
        <v>27</v>
      </c>
      <c r="D21" s="66"/>
      <c r="E21" s="31">
        <v>0.24</v>
      </c>
      <c r="F21" s="24">
        <v>0.41</v>
      </c>
      <c r="G21" s="24"/>
      <c r="H21" s="24"/>
      <c r="I21" s="37">
        <f>SUM(A21*F21)</f>
        <v>0</v>
      </c>
    </row>
    <row r="22" spans="1:9" ht="15.75" customHeight="1" x14ac:dyDescent="0.3">
      <c r="A22" s="74"/>
      <c r="B22" s="35" t="s">
        <v>20</v>
      </c>
      <c r="C22" s="63" t="s">
        <v>27</v>
      </c>
      <c r="D22" s="64"/>
      <c r="E22" s="36">
        <v>0.28000000000000003</v>
      </c>
      <c r="F22" s="37">
        <v>0.48</v>
      </c>
      <c r="G22" s="37"/>
      <c r="H22" s="37"/>
      <c r="I22" s="37">
        <f>SUM(A22*F22)</f>
        <v>0</v>
      </c>
    </row>
    <row r="23" spans="1:9" ht="15" customHeight="1" x14ac:dyDescent="0.3">
      <c r="A23" s="75"/>
      <c r="B23" s="28" t="s">
        <v>23</v>
      </c>
      <c r="C23" s="61" t="s">
        <v>26</v>
      </c>
      <c r="D23" s="61"/>
      <c r="E23" s="31">
        <v>0.74</v>
      </c>
      <c r="F23" s="24">
        <v>1.25</v>
      </c>
      <c r="G23" s="24"/>
      <c r="H23" s="24"/>
      <c r="I23" s="37">
        <f>SUM(A23*F23)</f>
        <v>0</v>
      </c>
    </row>
    <row r="24" spans="1:9" ht="17.25" customHeight="1" x14ac:dyDescent="0.3">
      <c r="A24" s="73" t="s">
        <v>25</v>
      </c>
      <c r="B24" s="33" t="s">
        <v>3</v>
      </c>
      <c r="C24" s="67" t="s">
        <v>33</v>
      </c>
      <c r="D24" s="67"/>
      <c r="E24" s="34" t="s">
        <v>30</v>
      </c>
      <c r="F24" s="34" t="s">
        <v>4</v>
      </c>
      <c r="G24" s="44"/>
      <c r="H24" s="44"/>
      <c r="I24" s="34"/>
    </row>
    <row r="25" spans="1:9" ht="15" customHeight="1" x14ac:dyDescent="0.3">
      <c r="A25" s="75">
        <v>1</v>
      </c>
      <c r="B25" s="21" t="s">
        <v>31</v>
      </c>
      <c r="C25" s="61" t="s">
        <v>34</v>
      </c>
      <c r="D25" s="61"/>
      <c r="E25" s="31">
        <v>75</v>
      </c>
      <c r="F25" s="24"/>
      <c r="G25" s="24"/>
      <c r="H25" s="24"/>
      <c r="I25" s="37">
        <f>SUM(A25*E25-F25)</f>
        <v>75</v>
      </c>
    </row>
    <row r="26" spans="1:9" ht="15" customHeight="1" x14ac:dyDescent="0.3">
      <c r="A26" s="74"/>
      <c r="B26" s="38" t="s">
        <v>66</v>
      </c>
      <c r="C26" s="68" t="s">
        <v>64</v>
      </c>
      <c r="D26" s="68"/>
      <c r="E26" s="36">
        <v>75</v>
      </c>
      <c r="F26" s="37"/>
      <c r="G26" s="37"/>
      <c r="H26" s="37"/>
      <c r="I26" s="37">
        <f>SUM(A26*E26-F26)</f>
        <v>0</v>
      </c>
    </row>
    <row r="27" spans="1:9" ht="15" customHeight="1" x14ac:dyDescent="0.3">
      <c r="A27" s="75"/>
      <c r="B27" s="21" t="s">
        <v>67</v>
      </c>
      <c r="C27" s="61" t="s">
        <v>65</v>
      </c>
      <c r="D27" s="61"/>
      <c r="E27" s="31">
        <v>75</v>
      </c>
      <c r="F27" s="24"/>
      <c r="G27" s="24"/>
      <c r="H27" s="24"/>
      <c r="I27" s="37">
        <f>SUM(A27*E27-F27)</f>
        <v>0</v>
      </c>
    </row>
    <row r="28" spans="1:9" ht="15" customHeight="1" x14ac:dyDescent="0.3">
      <c r="A28" s="74"/>
      <c r="B28" s="38" t="s">
        <v>41</v>
      </c>
      <c r="C28" s="51" t="s">
        <v>42</v>
      </c>
      <c r="D28" s="52"/>
      <c r="E28" s="36">
        <v>35</v>
      </c>
      <c r="F28" s="37"/>
      <c r="G28" s="37"/>
      <c r="H28" s="37"/>
      <c r="I28" s="37">
        <f>SUM(A28*E28-F28)</f>
        <v>0</v>
      </c>
    </row>
    <row r="29" spans="1:9" ht="15" customHeight="1" x14ac:dyDescent="0.3">
      <c r="A29" s="75"/>
      <c r="B29" s="21" t="s">
        <v>43</v>
      </c>
      <c r="C29" s="61" t="s">
        <v>44</v>
      </c>
      <c r="D29" s="61"/>
      <c r="E29" s="41" t="s">
        <v>45</v>
      </c>
      <c r="F29" s="24"/>
      <c r="G29" s="24"/>
      <c r="H29" s="24"/>
      <c r="I29" s="37">
        <f>SUM(A29*0.545)</f>
        <v>0</v>
      </c>
    </row>
    <row r="30" spans="1:9" ht="27" customHeight="1" x14ac:dyDescent="0.3">
      <c r="A30" s="97" t="s">
        <v>68</v>
      </c>
      <c r="B30" s="33" t="s">
        <v>3</v>
      </c>
      <c r="C30" s="67" t="s">
        <v>47</v>
      </c>
      <c r="D30" s="67"/>
      <c r="E30" s="44" t="s">
        <v>30</v>
      </c>
      <c r="F30" s="44" t="s">
        <v>61</v>
      </c>
      <c r="G30" s="44" t="s">
        <v>62</v>
      </c>
      <c r="H30" s="44" t="s">
        <v>63</v>
      </c>
      <c r="I30" s="44"/>
    </row>
    <row r="31" spans="1:9" ht="15" customHeight="1" x14ac:dyDescent="0.3">
      <c r="A31" s="75"/>
      <c r="B31" s="21" t="s">
        <v>48</v>
      </c>
      <c r="C31" s="59" t="s">
        <v>49</v>
      </c>
      <c r="D31" s="60"/>
      <c r="E31" s="25">
        <f>SUM(I19+I20+I26+I27)</f>
        <v>0</v>
      </c>
      <c r="F31" s="24"/>
      <c r="G31" s="24"/>
      <c r="H31" s="24"/>
      <c r="I31" s="37"/>
    </row>
    <row r="32" spans="1:9" ht="15" customHeight="1" x14ac:dyDescent="0.3">
      <c r="A32" s="74"/>
      <c r="B32" s="38" t="s">
        <v>51</v>
      </c>
      <c r="C32" s="51" t="s">
        <v>50</v>
      </c>
      <c r="D32" s="52"/>
      <c r="E32" s="39">
        <f>SUM(I21+I23+I25+I28+I29)</f>
        <v>75</v>
      </c>
      <c r="F32" s="37">
        <f>SUM(I25+I28+I29)/2+I21</f>
        <v>37.5</v>
      </c>
      <c r="G32" s="37">
        <f>SUM((I25+I28+I29)/2+I23)</f>
        <v>37.5</v>
      </c>
      <c r="H32" s="37"/>
      <c r="I32" s="39"/>
    </row>
    <row r="33" spans="1:20" ht="15" customHeight="1" x14ac:dyDescent="0.3">
      <c r="A33" s="75"/>
      <c r="B33" s="21" t="s">
        <v>52</v>
      </c>
      <c r="C33" s="77" t="s">
        <v>54</v>
      </c>
      <c r="D33" s="78"/>
      <c r="E33" s="25">
        <f>SUM(I22+I23+I25+I28+I29)</f>
        <v>75</v>
      </c>
      <c r="F33" s="24">
        <f>SUM(((I25+I28+I29)/2+I22))</f>
        <v>37.5</v>
      </c>
      <c r="G33" s="24">
        <f>SUM(((I25+I28+I29)/2+I23))</f>
        <v>37.5</v>
      </c>
      <c r="H33" s="24"/>
      <c r="I33" s="39" t="str">
        <f>IF(SUM(A33)&gt;0,SUM((A33*E33)-F33),"")</f>
        <v/>
      </c>
    </row>
    <row r="34" spans="1:20" ht="15" customHeight="1" x14ac:dyDescent="0.3">
      <c r="A34" s="74"/>
      <c r="B34" s="38" t="s">
        <v>53</v>
      </c>
      <c r="C34" s="76" t="s">
        <v>55</v>
      </c>
      <c r="D34" s="69"/>
      <c r="E34" s="39">
        <f>SUM(I18+I23+I25+I28+I29)</f>
        <v>92.16</v>
      </c>
      <c r="F34" s="37"/>
      <c r="G34" s="37">
        <f>SUM(((I25+I28+I29)/2+I23))</f>
        <v>37.5</v>
      </c>
      <c r="H34" s="37">
        <f>SUM(I25+I28+I29)/2+I18</f>
        <v>54.66</v>
      </c>
      <c r="I34" s="39" t="str">
        <f>IF(SUM(A34)&gt;0,SUM((A34*E34)-F34),"")</f>
        <v/>
      </c>
    </row>
    <row r="35" spans="1:20" ht="23.25" customHeight="1" x14ac:dyDescent="0.3">
      <c r="A35" s="75"/>
      <c r="B35" s="21" t="s">
        <v>58</v>
      </c>
      <c r="C35" s="77" t="s">
        <v>56</v>
      </c>
      <c r="D35" s="78"/>
      <c r="E35" s="25">
        <f>SUM(I21+I23+I25+I18+I28+I29)</f>
        <v>92.16</v>
      </c>
      <c r="F35" s="24">
        <f>SUM((I25+I28+I29)/3+I21)</f>
        <v>25</v>
      </c>
      <c r="G35" s="24">
        <f>SUM(((I25+I28+I29)/3+I23))</f>
        <v>25</v>
      </c>
      <c r="H35" s="24">
        <f>SUM(I25+I28+I29)/3+I18</f>
        <v>42.16</v>
      </c>
      <c r="I35" s="39" t="str">
        <f>IF(SUM(A35)&gt;0,SUM((A35*E35)-F35),"")</f>
        <v/>
      </c>
    </row>
    <row r="36" spans="1:20" ht="24" customHeight="1" x14ac:dyDescent="0.3">
      <c r="A36" s="74"/>
      <c r="B36" s="38" t="s">
        <v>59</v>
      </c>
      <c r="C36" s="51" t="s">
        <v>57</v>
      </c>
      <c r="D36" s="52"/>
      <c r="E36" s="39">
        <f>SUM(I18+I22+I23+I25+I28+I29)</f>
        <v>92.16</v>
      </c>
      <c r="F36" s="37">
        <f>SUM((I25+I28+I29)/3+I22)</f>
        <v>25</v>
      </c>
      <c r="G36" s="37">
        <f>SUM((I25+I28+I29)/3+I23)</f>
        <v>25</v>
      </c>
      <c r="H36" s="37">
        <f>SUM((I25+I28+I29)/3+I18)</f>
        <v>42.16</v>
      </c>
      <c r="I36" s="39" t="str">
        <f>IF(SUM(A36)&gt;0,SUM((A36*E36)-F36),"")</f>
        <v/>
      </c>
      <c r="N36" s="11"/>
      <c r="O36" s="11"/>
      <c r="P36" s="11"/>
      <c r="Q36" s="11"/>
      <c r="R36" s="11"/>
      <c r="S36" s="11"/>
      <c r="T36" s="11"/>
    </row>
    <row r="37" spans="1:20" s="84" customFormat="1" ht="16.5" customHeight="1" x14ac:dyDescent="0.3">
      <c r="A37" s="92"/>
      <c r="B37" s="79"/>
      <c r="C37" s="80"/>
      <c r="D37" s="81"/>
      <c r="E37" s="82"/>
      <c r="F37" s="83"/>
      <c r="G37" s="83"/>
      <c r="H37" s="83"/>
      <c r="I37" s="39"/>
      <c r="N37" s="85"/>
      <c r="O37" s="85"/>
      <c r="P37" s="85"/>
      <c r="Q37" s="85"/>
      <c r="R37" s="85"/>
      <c r="S37" s="85"/>
      <c r="T37" s="85"/>
    </row>
    <row r="38" spans="1:20" ht="17.25" customHeight="1" x14ac:dyDescent="0.3">
      <c r="A38" s="74"/>
      <c r="B38" s="38"/>
      <c r="C38" s="42"/>
      <c r="D38" s="43"/>
      <c r="E38" s="39"/>
      <c r="F38" s="37"/>
      <c r="G38" s="37"/>
      <c r="H38" s="37"/>
      <c r="I38" s="39"/>
      <c r="N38" s="11"/>
      <c r="O38" s="11"/>
      <c r="P38" s="11"/>
      <c r="Q38" s="11"/>
      <c r="R38" s="11"/>
      <c r="S38" s="11"/>
      <c r="T38" s="11"/>
    </row>
    <row r="39" spans="1:20" ht="16.5" customHeight="1" x14ac:dyDescent="0.3">
      <c r="A39" s="92"/>
      <c r="B39" s="79"/>
      <c r="C39" s="80"/>
      <c r="D39" s="81"/>
      <c r="E39" s="82"/>
      <c r="F39" s="83"/>
      <c r="G39" s="83"/>
      <c r="H39" s="83"/>
      <c r="I39" s="39"/>
      <c r="N39" s="11"/>
      <c r="O39" s="11"/>
      <c r="P39" s="11"/>
      <c r="Q39" s="11"/>
      <c r="R39" s="11"/>
      <c r="S39" s="11"/>
      <c r="T39" s="11"/>
    </row>
    <row r="40" spans="1:20" ht="15" customHeight="1" x14ac:dyDescent="0.3">
      <c r="A40" s="74"/>
      <c r="B40" s="38"/>
      <c r="C40" s="68"/>
      <c r="D40" s="68"/>
      <c r="E40" s="39"/>
      <c r="F40" s="37"/>
      <c r="G40" s="37"/>
      <c r="H40" s="37"/>
      <c r="I40" s="39" t="str">
        <f>IF(SUM(A40)&gt;0,SUM((A40*E40)-F40),"")</f>
        <v/>
      </c>
      <c r="N40" s="11"/>
      <c r="O40" s="11"/>
      <c r="P40" s="11"/>
      <c r="Q40" s="11"/>
      <c r="R40" s="11"/>
      <c r="S40" s="11"/>
      <c r="T40" s="11"/>
    </row>
    <row r="41" spans="1:20" ht="15" customHeight="1" x14ac:dyDescent="0.3">
      <c r="A41" s="93"/>
      <c r="B41" s="12"/>
      <c r="C41" s="13"/>
      <c r="D41" s="72"/>
      <c r="E41" s="72"/>
      <c r="F41" s="37"/>
      <c r="G41" s="37"/>
      <c r="H41" s="37"/>
      <c r="I41" s="24"/>
      <c r="N41" s="11"/>
      <c r="O41" s="11"/>
      <c r="P41" s="11"/>
      <c r="Q41" s="11"/>
      <c r="R41" s="11"/>
      <c r="S41" s="11"/>
      <c r="T41" s="11"/>
    </row>
    <row r="42" spans="1:20" ht="15" customHeight="1" x14ac:dyDescent="0.3">
      <c r="A42" s="70"/>
      <c r="B42" s="71"/>
      <c r="C42" s="71"/>
      <c r="D42" s="71"/>
      <c r="E42" s="71"/>
      <c r="F42" s="20" t="s">
        <v>6</v>
      </c>
      <c r="G42" s="20"/>
      <c r="H42" s="20"/>
      <c r="I42" s="37">
        <f>IF(SUM(I18:I40)&gt;0,SUM(I18:I40),"")</f>
        <v>92.16</v>
      </c>
    </row>
    <row r="43" spans="1:20" ht="15" customHeight="1" x14ac:dyDescent="0.3">
      <c r="A43" s="71"/>
      <c r="B43" s="71"/>
      <c r="C43" s="71"/>
      <c r="D43" s="71"/>
      <c r="E43" s="71"/>
      <c r="F43" s="20" t="s">
        <v>7</v>
      </c>
      <c r="G43" s="20"/>
      <c r="H43" s="20"/>
      <c r="I43" s="24">
        <f>SUM(I42*0.065)</f>
        <v>5.9904000000000002</v>
      </c>
    </row>
    <row r="44" spans="1:20" ht="15" customHeight="1" x14ac:dyDescent="0.3">
      <c r="A44" s="71"/>
      <c r="B44" s="71"/>
      <c r="C44" s="71"/>
      <c r="D44" s="71"/>
      <c r="E44" s="71"/>
      <c r="F44" s="20" t="s">
        <v>8</v>
      </c>
      <c r="G44" s="20"/>
      <c r="H44" s="20"/>
      <c r="I44" s="40">
        <f>SUM(I42:I43)</f>
        <v>98.150399999999991</v>
      </c>
    </row>
    <row r="45" spans="1:20" s="7" customFormat="1" ht="16.5" customHeight="1" x14ac:dyDescent="0.3">
      <c r="A45" s="94"/>
      <c r="B45" s="14"/>
      <c r="C45" s="14"/>
      <c r="D45" s="14"/>
      <c r="E45" s="14"/>
      <c r="F45" s="98" t="s">
        <v>69</v>
      </c>
      <c r="G45" s="14"/>
      <c r="H45" s="14"/>
      <c r="I45" s="24"/>
    </row>
    <row r="46" spans="1:20" ht="15" customHeight="1" x14ac:dyDescent="0.3">
      <c r="A46" s="47" t="s">
        <v>9</v>
      </c>
      <c r="B46" s="48"/>
      <c r="C46" s="48"/>
      <c r="D46" s="48"/>
      <c r="E46" s="48"/>
      <c r="F46" s="48"/>
      <c r="G46" s="48"/>
      <c r="H46" s="48"/>
      <c r="I46" s="48"/>
    </row>
    <row r="47" spans="1:20" ht="15" customHeight="1" x14ac:dyDescent="0.3">
      <c r="A47" s="48"/>
      <c r="B47" s="48"/>
      <c r="C47" s="48"/>
      <c r="D47" s="48"/>
      <c r="E47" s="48"/>
      <c r="F47" s="48"/>
      <c r="G47" s="48"/>
      <c r="H47" s="48"/>
      <c r="I47" s="48"/>
    </row>
    <row r="48" spans="1:20" ht="9.9499999999999993" customHeight="1" x14ac:dyDescent="0.3">
      <c r="A48" s="95"/>
      <c r="B48" s="15"/>
      <c r="C48" s="15"/>
      <c r="D48" s="15"/>
      <c r="E48" s="15"/>
      <c r="F48" s="15"/>
      <c r="G48" s="15"/>
      <c r="H48" s="15"/>
    </row>
    <row r="49" spans="1:9" s="16" customFormat="1" ht="15" customHeight="1" x14ac:dyDescent="0.2">
      <c r="A49" s="49" t="s">
        <v>11</v>
      </c>
      <c r="B49" s="49"/>
      <c r="C49" s="49"/>
      <c r="D49" s="49"/>
      <c r="E49" s="49"/>
      <c r="F49" s="49"/>
      <c r="G49" s="49"/>
      <c r="H49" s="49"/>
      <c r="I49" s="49"/>
    </row>
    <row r="50" spans="1:9" x14ac:dyDescent="0.3">
      <c r="A50" s="17"/>
      <c r="B50" s="17"/>
      <c r="C50" s="17"/>
      <c r="D50" s="17"/>
      <c r="E50" s="17"/>
      <c r="F50" s="17"/>
      <c r="G50" s="17"/>
      <c r="H50" s="17"/>
    </row>
  </sheetData>
  <mergeCells count="35">
    <mergeCell ref="C32:D32"/>
    <mergeCell ref="C34:D34"/>
    <mergeCell ref="C35:D35"/>
    <mergeCell ref="A42:E44"/>
    <mergeCell ref="D41:E41"/>
    <mergeCell ref="C33:D33"/>
    <mergeCell ref="C40:D40"/>
    <mergeCell ref="C36:D36"/>
    <mergeCell ref="C21:D21"/>
    <mergeCell ref="C17:D17"/>
    <mergeCell ref="C19:D19"/>
    <mergeCell ref="C28:D28"/>
    <mergeCell ref="C29:D29"/>
    <mergeCell ref="C22:D22"/>
    <mergeCell ref="C23:D23"/>
    <mergeCell ref="C24:D24"/>
    <mergeCell ref="C26:D26"/>
    <mergeCell ref="C27:D27"/>
    <mergeCell ref="C18:D18"/>
    <mergeCell ref="A46:I47"/>
    <mergeCell ref="A49:I49"/>
    <mergeCell ref="B1:I1"/>
    <mergeCell ref="C30:D30"/>
    <mergeCell ref="B8:C8"/>
    <mergeCell ref="E8:F8"/>
    <mergeCell ref="E9:F9"/>
    <mergeCell ref="E10:F10"/>
    <mergeCell ref="A3:C3"/>
    <mergeCell ref="A4:C5"/>
    <mergeCell ref="E11:F11"/>
    <mergeCell ref="E12:F12"/>
    <mergeCell ref="C31:D31"/>
    <mergeCell ref="C25:D25"/>
    <mergeCell ref="A16:I16"/>
    <mergeCell ref="C20:D20"/>
  </mergeCells>
  <phoneticPr fontId="1" type="noConversion"/>
  <printOptions horizontalCentered="1"/>
  <pageMargins left="0.5" right="0.5" top="0.5" bottom="0.5" header="0.5" footer="0.5"/>
  <pageSetup scale="71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2A6B28C6-76AE-4828-A04F-DA081002EE9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Sales Invoice</vt:lpstr>
      <vt:lpstr>'Sales Invoice'!Print_Area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Sales invoice (Simple Blue design)</dc:title>
  <dc:creator>daniel roberts</dc:creator>
  <cp:lastModifiedBy>Ron Romano</cp:lastModifiedBy>
  <cp:lastPrinted>2018-09-18T14:04:27Z</cp:lastPrinted>
  <dcterms:created xsi:type="dcterms:W3CDTF">2013-08-14T10:02:16Z</dcterms:created>
  <dcterms:modified xsi:type="dcterms:W3CDTF">2018-09-18T16:30:29Z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TC101001291033</vt:lpwstr>
  </property>
</Properties>
</file>